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manhem\AppData\Local\Microsoft\Windows\Temporary Internet Files\Content.Outlook\00NTXGKQ\"/>
    </mc:Choice>
  </mc:AlternateContent>
  <bookViews>
    <workbookView xWindow="0" yWindow="0" windowWidth="28800" windowHeight="12435"/>
  </bookViews>
  <sheets>
    <sheet name="Blad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8" i="1" l="1"/>
  <c r="Z18" i="1"/>
  <c r="D18" i="1"/>
  <c r="C18" i="1"/>
  <c r="B18" i="1"/>
  <c r="AA17" i="1"/>
  <c r="Z17" i="1"/>
  <c r="D17" i="1"/>
  <c r="C17" i="1"/>
  <c r="B17" i="1"/>
  <c r="AA16" i="1"/>
  <c r="Z16" i="1"/>
  <c r="D16" i="1"/>
  <c r="C16" i="1"/>
  <c r="B16" i="1"/>
  <c r="AA15" i="1"/>
  <c r="Z15" i="1"/>
  <c r="D15" i="1"/>
  <c r="C15" i="1"/>
  <c r="B15" i="1"/>
  <c r="AA14" i="1"/>
  <c r="Z14" i="1"/>
  <c r="D14" i="1"/>
  <c r="C14" i="1"/>
  <c r="B14" i="1"/>
  <c r="AA13" i="1"/>
  <c r="Z13" i="1"/>
  <c r="D13" i="1"/>
  <c r="C13" i="1"/>
  <c r="B13" i="1"/>
  <c r="AA12" i="1"/>
  <c r="Z12" i="1"/>
  <c r="D12" i="1"/>
  <c r="C12" i="1"/>
  <c r="B12" i="1"/>
  <c r="AA11" i="1"/>
  <c r="Z11" i="1"/>
  <c r="E11" i="1"/>
  <c r="D11" i="1"/>
  <c r="C11" i="1"/>
  <c r="B11" i="1"/>
  <c r="AA10" i="1"/>
  <c r="Z10" i="1"/>
  <c r="D10" i="1"/>
  <c r="C10" i="1"/>
  <c r="B10" i="1"/>
  <c r="AA9" i="1"/>
  <c r="Z9" i="1"/>
  <c r="D9" i="1"/>
  <c r="C9" i="1"/>
  <c r="B9" i="1"/>
  <c r="AA8" i="1"/>
  <c r="Z8" i="1"/>
  <c r="D8" i="1"/>
  <c r="C8" i="1"/>
  <c r="B8" i="1"/>
  <c r="AA7" i="1"/>
  <c r="Z7" i="1"/>
  <c r="D7" i="1"/>
  <c r="C7" i="1"/>
  <c r="B7" i="1"/>
  <c r="AA6" i="1"/>
  <c r="Z6" i="1"/>
  <c r="D6" i="1"/>
  <c r="C6" i="1"/>
  <c r="B6" i="1"/>
  <c r="AA5" i="1"/>
  <c r="Z5" i="1"/>
  <c r="D5" i="1"/>
  <c r="C5" i="1"/>
  <c r="B5" i="1"/>
  <c r="AA4" i="1"/>
  <c r="Z4" i="1"/>
  <c r="D4" i="1"/>
  <c r="C4" i="1"/>
  <c r="B4" i="1"/>
</calcChain>
</file>

<file path=xl/sharedStrings.xml><?xml version="1.0" encoding="utf-8"?>
<sst xmlns="http://schemas.openxmlformats.org/spreadsheetml/2006/main" count="44" uniqueCount="13">
  <si>
    <t>ERNST ÅHMANS MINNESTURNERING 2013</t>
  </si>
  <si>
    <t>Namn</t>
  </si>
  <si>
    <t>Klubb</t>
  </si>
  <si>
    <t>Rating</t>
  </si>
  <si>
    <t>Poäng</t>
  </si>
  <si>
    <t>Kvalitet</t>
  </si>
  <si>
    <t>Placering</t>
  </si>
  <si>
    <t>½</t>
  </si>
  <si>
    <t>I</t>
  </si>
  <si>
    <t>IV+R</t>
  </si>
  <si>
    <t>III</t>
  </si>
  <si>
    <t>F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</si>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</sst>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3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3" fillId="0" borderId="0" xfId="0" applyFont="1" applyBorder="1" applyAlignment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right" vertical="top" wrapText="1"/>
    </xf>
    <xf numFmtId="1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smanhem/Documents/Projekt/Ernst%20&#197;hmans%20minne/2013/Monradk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radkort"/>
      <sheetName val="Poång"/>
      <sheetName val="Tabell"/>
      <sheetName val="KassabokRond 1"/>
      <sheetName val="Betallista"/>
    </sheetNames>
    <sheetDataSet>
      <sheetData sheetId="0"/>
      <sheetData sheetId="1">
        <row r="1">
          <cell r="A1">
            <v>1</v>
          </cell>
          <cell r="B1">
            <v>6.5</v>
          </cell>
          <cell r="C1">
            <v>23.5</v>
          </cell>
        </row>
        <row r="2">
          <cell r="A2">
            <v>2</v>
          </cell>
          <cell r="B2">
            <v>4</v>
          </cell>
          <cell r="C2">
            <v>27.5</v>
          </cell>
        </row>
        <row r="3">
          <cell r="A3">
            <v>3</v>
          </cell>
          <cell r="B3">
            <v>3.5</v>
          </cell>
          <cell r="C3">
            <v>27</v>
          </cell>
        </row>
        <row r="4">
          <cell r="A4">
            <v>4</v>
          </cell>
          <cell r="B4">
            <v>4.5</v>
          </cell>
          <cell r="C4">
            <v>18</v>
          </cell>
        </row>
        <row r="5">
          <cell r="A5">
            <v>5</v>
          </cell>
          <cell r="B5">
            <v>4.5</v>
          </cell>
          <cell r="C5">
            <v>26.5</v>
          </cell>
        </row>
        <row r="6">
          <cell r="A6">
            <v>6</v>
          </cell>
          <cell r="B6">
            <v>4</v>
          </cell>
          <cell r="C6">
            <v>18.5</v>
          </cell>
        </row>
        <row r="7">
          <cell r="A7">
            <v>7</v>
          </cell>
          <cell r="B7">
            <v>2</v>
          </cell>
          <cell r="C7">
            <v>21</v>
          </cell>
        </row>
        <row r="8">
          <cell r="A8">
            <v>8</v>
          </cell>
          <cell r="B8">
            <v>1.5</v>
          </cell>
          <cell r="C8">
            <v>16</v>
          </cell>
        </row>
        <row r="9">
          <cell r="A9">
            <v>9</v>
          </cell>
          <cell r="B9">
            <v>2</v>
          </cell>
          <cell r="C9">
            <v>19.5</v>
          </cell>
        </row>
        <row r="10">
          <cell r="A10">
            <v>10</v>
          </cell>
          <cell r="B10">
            <v>2.5</v>
          </cell>
          <cell r="C10">
            <v>28</v>
          </cell>
        </row>
        <row r="11">
          <cell r="A11">
            <v>11</v>
          </cell>
          <cell r="B11">
            <v>4</v>
          </cell>
          <cell r="C11">
            <v>25</v>
          </cell>
        </row>
        <row r="12">
          <cell r="A12">
            <v>12</v>
          </cell>
          <cell r="B12">
            <v>3.5</v>
          </cell>
          <cell r="C12">
            <v>24</v>
          </cell>
        </row>
        <row r="13">
          <cell r="A13">
            <v>13</v>
          </cell>
          <cell r="B13">
            <v>4</v>
          </cell>
          <cell r="C13">
            <v>22</v>
          </cell>
        </row>
        <row r="14">
          <cell r="A14">
            <v>14</v>
          </cell>
          <cell r="B14">
            <v>5</v>
          </cell>
          <cell r="C14">
            <v>25</v>
          </cell>
        </row>
        <row r="15">
          <cell r="A15">
            <v>15</v>
          </cell>
          <cell r="B15">
            <v>2.5</v>
          </cell>
          <cell r="C15">
            <v>20</v>
          </cell>
        </row>
        <row r="16">
          <cell r="A16">
            <v>16</v>
          </cell>
        </row>
      </sheetData>
      <sheetData sheetId="2"/>
      <sheetData sheetId="3"/>
      <sheetData sheetId="4">
        <row r="2">
          <cell r="A2">
            <v>1</v>
          </cell>
          <cell r="B2" t="str">
            <v>Joel Åkesson</v>
          </cell>
          <cell r="C2">
            <v>2350</v>
          </cell>
          <cell r="D2" t="str">
            <v>SS Manhem</v>
          </cell>
        </row>
        <row r="3">
          <cell r="A3">
            <v>2</v>
          </cell>
          <cell r="B3" t="str">
            <v>Lars Bergström</v>
          </cell>
          <cell r="C3">
            <v>1861</v>
          </cell>
          <cell r="D3" t="str">
            <v>SS Manhem</v>
          </cell>
        </row>
        <row r="4">
          <cell r="A4">
            <v>3</v>
          </cell>
          <cell r="B4" t="str">
            <v>Christian Recktenwald</v>
          </cell>
          <cell r="C4">
            <v>1814</v>
          </cell>
          <cell r="D4" t="str">
            <v>SS Manhem</v>
          </cell>
        </row>
        <row r="5">
          <cell r="A5">
            <v>4</v>
          </cell>
          <cell r="B5" t="str">
            <v>Gabriel Winsnes</v>
          </cell>
          <cell r="C5">
            <v>1250</v>
          </cell>
          <cell r="D5" t="str">
            <v>SS Manhem</v>
          </cell>
        </row>
        <row r="6">
          <cell r="A6">
            <v>5</v>
          </cell>
          <cell r="B6" t="str">
            <v>Kaj Andersson</v>
          </cell>
          <cell r="C6">
            <v>2024</v>
          </cell>
          <cell r="D6" t="str">
            <v>SS Manhem</v>
          </cell>
        </row>
        <row r="7">
          <cell r="A7">
            <v>6</v>
          </cell>
          <cell r="B7" t="str">
            <v>Anders Svensson</v>
          </cell>
          <cell r="C7">
            <v>1635</v>
          </cell>
          <cell r="D7" t="str">
            <v>SS Manhem</v>
          </cell>
        </row>
        <row r="8">
          <cell r="A8">
            <v>7</v>
          </cell>
          <cell r="B8" t="str">
            <v>David Arvidsson</v>
          </cell>
          <cell r="C8">
            <v>1495</v>
          </cell>
          <cell r="D8" t="str">
            <v>Stenungsunds SK</v>
          </cell>
        </row>
        <row r="9">
          <cell r="A9">
            <v>8</v>
          </cell>
          <cell r="B9" t="str">
            <v>Bo-Göran Mellbin</v>
          </cell>
          <cell r="C9">
            <v>1601</v>
          </cell>
          <cell r="D9" t="str">
            <v>SS Manhem</v>
          </cell>
        </row>
        <row r="10">
          <cell r="A10">
            <v>9</v>
          </cell>
          <cell r="B10" t="str">
            <v>Niklas Hultgren</v>
          </cell>
          <cell r="C10">
            <v>1600</v>
          </cell>
          <cell r="D10" t="str">
            <v>Borås Fristads SK</v>
          </cell>
        </row>
        <row r="11">
          <cell r="A11">
            <v>10</v>
          </cell>
          <cell r="B11" t="str">
            <v>Jesus Cebada</v>
          </cell>
          <cell r="C11">
            <v>2064</v>
          </cell>
          <cell r="D11" t="str">
            <v>SS Manhem</v>
          </cell>
        </row>
        <row r="12">
          <cell r="A12">
            <v>11</v>
          </cell>
          <cell r="B12" t="str">
            <v>Lars Hägglund</v>
          </cell>
          <cell r="C12">
            <v>1832</v>
          </cell>
          <cell r="D12" t="str">
            <v>Borås Fristads SK</v>
          </cell>
        </row>
        <row r="13">
          <cell r="A13">
            <v>12</v>
          </cell>
          <cell r="B13" t="str">
            <v>Leonardo Aira</v>
          </cell>
          <cell r="C13">
            <v>1676</v>
          </cell>
          <cell r="D13" t="str">
            <v>SS Manhem</v>
          </cell>
        </row>
        <row r="14">
          <cell r="A14">
            <v>13</v>
          </cell>
          <cell r="B14" t="str">
            <v>Rune Torstensson</v>
          </cell>
          <cell r="C14">
            <v>1728</v>
          </cell>
          <cell r="D14" t="str">
            <v>SK Kamraterna</v>
          </cell>
        </row>
        <row r="15">
          <cell r="A15">
            <v>14</v>
          </cell>
          <cell r="B15" t="str">
            <v>Sven Svensson</v>
          </cell>
          <cell r="C15">
            <v>2211</v>
          </cell>
          <cell r="D15" t="str">
            <v>Borås Fristads SK</v>
          </cell>
        </row>
        <row r="16">
          <cell r="A16">
            <v>15</v>
          </cell>
          <cell r="B16" t="str">
            <v>Tiam Safdari</v>
          </cell>
          <cell r="C16">
            <v>1110</v>
          </cell>
          <cell r="D16" t="str">
            <v>SS Manhem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tabSelected="1" workbookViewId="0">
      <selection activeCell="L20" sqref="L20"/>
    </sheetView>
  </sheetViews>
  <sheetFormatPr defaultRowHeight="15" x14ac:dyDescent="0.25"/>
  <sheetData>
    <row r="1" spans="1:28" ht="25.5" x14ac:dyDescent="0.35">
      <c r="B1" s="1"/>
      <c r="C1" s="1"/>
      <c r="D1" s="1"/>
      <c r="E1" s="2"/>
      <c r="F1" s="2"/>
      <c r="G1" s="3"/>
      <c r="H1" s="3"/>
      <c r="I1" s="4"/>
      <c r="J1" s="3"/>
      <c r="K1" s="3"/>
      <c r="L1" s="5"/>
      <c r="M1" s="3"/>
      <c r="N1" s="3"/>
      <c r="O1" s="5"/>
      <c r="P1" s="3"/>
      <c r="Q1" s="2"/>
      <c r="R1" s="2"/>
      <c r="S1" s="2"/>
      <c r="T1" s="2"/>
      <c r="U1" s="6"/>
      <c r="V1" s="3"/>
      <c r="W1" s="2"/>
      <c r="X1" s="6"/>
      <c r="Y1" s="2"/>
      <c r="Z1" s="7"/>
      <c r="AA1" s="7"/>
      <c r="AB1" s="7"/>
    </row>
    <row r="2" spans="1:28" ht="37.5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 ht="25.5" x14ac:dyDescent="0.35">
      <c r="A3" s="17"/>
      <c r="B3" s="18" t="s">
        <v>1</v>
      </c>
      <c r="C3" s="18" t="s">
        <v>2</v>
      </c>
      <c r="D3" s="18" t="s">
        <v>3</v>
      </c>
      <c r="E3" s="19"/>
      <c r="F3" s="19">
        <v>1</v>
      </c>
      <c r="G3" s="20"/>
      <c r="H3" s="20"/>
      <c r="I3" s="19">
        <v>2</v>
      </c>
      <c r="J3" s="20"/>
      <c r="K3" s="20"/>
      <c r="L3" s="21">
        <v>3</v>
      </c>
      <c r="M3" s="20"/>
      <c r="N3" s="20"/>
      <c r="O3" s="21">
        <v>4</v>
      </c>
      <c r="P3" s="20"/>
      <c r="Q3" s="22"/>
      <c r="R3" s="19">
        <v>5</v>
      </c>
      <c r="S3" s="19"/>
      <c r="T3" s="19"/>
      <c r="U3" s="19">
        <v>6</v>
      </c>
      <c r="V3" s="20"/>
      <c r="W3" s="19"/>
      <c r="X3" s="19">
        <v>7</v>
      </c>
      <c r="Y3" s="19"/>
      <c r="Z3" s="23" t="s">
        <v>4</v>
      </c>
      <c r="AA3" s="23" t="s">
        <v>5</v>
      </c>
      <c r="AB3" s="23" t="s">
        <v>6</v>
      </c>
    </row>
    <row r="4" spans="1:28" ht="25.5" x14ac:dyDescent="0.35">
      <c r="A4" s="17">
        <v>1</v>
      </c>
      <c r="B4" s="18" t="str">
        <f>LOOKUP(A4,[1]Betallista!$A$2:$A$16,[1]Betallista!$B$2:$B$16)</f>
        <v>Joel Åkesson</v>
      </c>
      <c r="C4" s="18" t="str">
        <f>LOOKUP(A4,[1]Betallista!$A$2:$A$16,[1]Betallista!$D$2:$D$16)</f>
        <v>SS Manhem</v>
      </c>
      <c r="D4" s="18">
        <f>LOOKUP(A4,[1]Betallista!$A$2:$A$16,[1]Betallista!$C$2:$C$16)</f>
        <v>2350</v>
      </c>
      <c r="E4" s="9">
        <v>2</v>
      </c>
      <c r="F4" s="8" t="s">
        <v>7</v>
      </c>
      <c r="G4" s="9"/>
      <c r="H4" s="9">
        <v>7</v>
      </c>
      <c r="I4" s="8">
        <v>1</v>
      </c>
      <c r="J4" s="9"/>
      <c r="K4" s="20"/>
      <c r="L4" s="10">
        <v>1</v>
      </c>
      <c r="M4" s="11">
        <v>3</v>
      </c>
      <c r="N4" s="11"/>
      <c r="O4" s="10">
        <v>1</v>
      </c>
      <c r="P4" s="11">
        <v>10</v>
      </c>
      <c r="Q4" s="13">
        <v>14</v>
      </c>
      <c r="R4" s="12">
        <v>1</v>
      </c>
      <c r="S4" s="13"/>
      <c r="T4" s="13">
        <v>5</v>
      </c>
      <c r="U4" s="12">
        <v>1</v>
      </c>
      <c r="V4" s="13"/>
      <c r="W4" s="24"/>
      <c r="X4" s="14">
        <v>1</v>
      </c>
      <c r="Y4" s="25">
        <v>11</v>
      </c>
      <c r="Z4" s="26">
        <f>[1]Poång!B1</f>
        <v>6.5</v>
      </c>
      <c r="AA4" s="23">
        <f ca="1">LOOKUP(A4,[1]Poång!$A$1:$A$16,[1]Poång!$C$1:$C$15)</f>
        <v>23.5</v>
      </c>
      <c r="AB4" s="23" t="s">
        <v>8</v>
      </c>
    </row>
    <row r="5" spans="1:28" ht="25.5" x14ac:dyDescent="0.35">
      <c r="A5" s="17">
        <v>2</v>
      </c>
      <c r="B5" s="18" t="str">
        <f>LOOKUP(A5,[1]Betallista!$A$2:$A$16,[1]Betallista!$B$2:$B$16)</f>
        <v>Lars Bergström</v>
      </c>
      <c r="C5" s="18" t="str">
        <f>LOOKUP(A5,[1]Betallista!$A$2:$A$16,[1]Betallista!$D$2:$D$16)</f>
        <v>SS Manhem</v>
      </c>
      <c r="D5" s="18">
        <f>LOOKUP(A5,[1]Betallista!$A$2:$A$16,[1]Betallista!$C$2:$C$16)</f>
        <v>1861</v>
      </c>
      <c r="E5" s="20"/>
      <c r="F5" s="19" t="s">
        <v>7</v>
      </c>
      <c r="G5" s="20">
        <v>1</v>
      </c>
      <c r="H5" s="9">
        <v>8</v>
      </c>
      <c r="I5" s="8">
        <v>1</v>
      </c>
      <c r="J5" s="9"/>
      <c r="K5" s="20"/>
      <c r="L5" s="10" t="s">
        <v>7</v>
      </c>
      <c r="M5" s="11">
        <v>5</v>
      </c>
      <c r="N5" s="13">
        <v>12</v>
      </c>
      <c r="O5" s="27" t="s">
        <v>7</v>
      </c>
      <c r="P5" s="9"/>
      <c r="Q5" s="13">
        <v>11</v>
      </c>
      <c r="R5" s="12" t="s">
        <v>7</v>
      </c>
      <c r="S5" s="13"/>
      <c r="T5" s="11"/>
      <c r="U5" s="14">
        <v>1</v>
      </c>
      <c r="V5" s="11">
        <v>13</v>
      </c>
      <c r="W5" s="24"/>
      <c r="X5" s="14">
        <v>0</v>
      </c>
      <c r="Y5" s="25">
        <v>14</v>
      </c>
      <c r="Z5" s="26">
        <f>[1]Poång!B2</f>
        <v>4</v>
      </c>
      <c r="AA5" s="23">
        <f ca="1">LOOKUP(A5,[1]Poång!$A$1:$A$16,[1]Poång!$C$1:$C$15)</f>
        <v>27.5</v>
      </c>
      <c r="AB5" s="23">
        <v>5</v>
      </c>
    </row>
    <row r="6" spans="1:28" ht="25.5" x14ac:dyDescent="0.35">
      <c r="A6" s="17">
        <v>3</v>
      </c>
      <c r="B6" s="18" t="str">
        <f>LOOKUP(A6,[1]Betallista!$A$2:$A$16,[1]Betallista!$B$2:$B$16)</f>
        <v>Christian Recktenwald</v>
      </c>
      <c r="C6" s="18" t="str">
        <f>LOOKUP(A6,[1]Betallista!$A$2:$A$16,[1]Betallista!$D$2:$D$16)</f>
        <v>SS Manhem</v>
      </c>
      <c r="D6" s="18">
        <f>LOOKUP(A6,[1]Betallista!$A$2:$A$16,[1]Betallista!$C$2:$C$16)</f>
        <v>1814</v>
      </c>
      <c r="E6" s="9">
        <v>4</v>
      </c>
      <c r="F6" s="8">
        <v>1</v>
      </c>
      <c r="G6" s="9"/>
      <c r="H6" s="9">
        <v>5</v>
      </c>
      <c r="I6" s="28" t="s">
        <v>7</v>
      </c>
      <c r="J6" s="9"/>
      <c r="K6" s="9">
        <v>1</v>
      </c>
      <c r="L6" s="27">
        <v>0</v>
      </c>
      <c r="M6" s="13"/>
      <c r="N6" s="11"/>
      <c r="O6" s="10">
        <v>1</v>
      </c>
      <c r="P6" s="11">
        <v>15</v>
      </c>
      <c r="Q6" s="11"/>
      <c r="R6" s="14">
        <v>1</v>
      </c>
      <c r="S6" s="11">
        <v>8</v>
      </c>
      <c r="T6" s="11"/>
      <c r="U6" s="14">
        <v>0</v>
      </c>
      <c r="V6" s="11">
        <v>14</v>
      </c>
      <c r="W6" s="29">
        <v>13</v>
      </c>
      <c r="X6" s="12">
        <v>0</v>
      </c>
      <c r="Y6" s="30"/>
      <c r="Z6" s="26">
        <f>[1]Poång!B3</f>
        <v>3.5</v>
      </c>
      <c r="AA6" s="23">
        <f ca="1">LOOKUP(A6,[1]Poång!$A$1:$A$16,[1]Poång!$C$1:$C$15)</f>
        <v>27</v>
      </c>
      <c r="AB6" s="23">
        <v>9</v>
      </c>
    </row>
    <row r="7" spans="1:28" ht="25.5" x14ac:dyDescent="0.35">
      <c r="A7" s="17">
        <v>4</v>
      </c>
      <c r="B7" s="18" t="str">
        <f>LOOKUP(A7,[1]Betallista!$A$2:$A$16,[1]Betallista!$B$2:$B$16)</f>
        <v>Gabriel Winsnes</v>
      </c>
      <c r="C7" s="18" t="str">
        <f>LOOKUP(A7,[1]Betallista!$A$2:$A$16,[1]Betallista!$D$2:$D$16)</f>
        <v>SS Manhem</v>
      </c>
      <c r="D7" s="18">
        <f>LOOKUP(A7,[1]Betallista!$A$2:$A$16,[1]Betallista!$C$2:$C$16)</f>
        <v>1250</v>
      </c>
      <c r="E7" s="20"/>
      <c r="F7" s="19">
        <v>0</v>
      </c>
      <c r="G7" s="20">
        <v>3</v>
      </c>
      <c r="H7" s="9">
        <v>6</v>
      </c>
      <c r="I7" s="8">
        <v>1</v>
      </c>
      <c r="J7" s="9"/>
      <c r="K7" s="9">
        <v>11</v>
      </c>
      <c r="L7" s="27">
        <v>0</v>
      </c>
      <c r="M7" s="13"/>
      <c r="N7" s="11"/>
      <c r="O7" s="10" t="s">
        <v>7</v>
      </c>
      <c r="P7" s="11">
        <v>8</v>
      </c>
      <c r="Q7" s="11"/>
      <c r="R7" s="14">
        <v>1</v>
      </c>
      <c r="S7" s="11">
        <v>9</v>
      </c>
      <c r="T7" s="13">
        <v>7</v>
      </c>
      <c r="U7" s="12">
        <v>1</v>
      </c>
      <c r="V7" s="13"/>
      <c r="W7" s="29">
        <v>10</v>
      </c>
      <c r="X7" s="12">
        <v>1</v>
      </c>
      <c r="Y7" s="30"/>
      <c r="Z7" s="26">
        <f>[1]Poång!B4</f>
        <v>4.5</v>
      </c>
      <c r="AA7" s="23">
        <f ca="1">LOOKUP(A7,[1]Poång!$A$1:$A$16,[1]Poång!$C$1:$C$15)</f>
        <v>18</v>
      </c>
      <c r="AB7" s="23" t="s">
        <v>9</v>
      </c>
    </row>
    <row r="8" spans="1:28" ht="25.5" x14ac:dyDescent="0.35">
      <c r="A8" s="17">
        <v>5</v>
      </c>
      <c r="B8" s="18" t="str">
        <f>LOOKUP(A8,[1]Betallista!$A$2:$A$16,[1]Betallista!$B$2:$B$16)</f>
        <v>Kaj Andersson</v>
      </c>
      <c r="C8" s="18" t="str">
        <f>LOOKUP(A8,[1]Betallista!$A$2:$A$16,[1]Betallista!$D$2:$D$16)</f>
        <v>SS Manhem</v>
      </c>
      <c r="D8" s="18">
        <f>LOOKUP(A8,[1]Betallista!$A$2:$A$16,[1]Betallista!$C$2:$C$16)</f>
        <v>2024</v>
      </c>
      <c r="E8" s="9">
        <v>6</v>
      </c>
      <c r="F8" s="8">
        <v>1</v>
      </c>
      <c r="G8" s="9"/>
      <c r="H8" s="20"/>
      <c r="I8" s="19" t="s">
        <v>7</v>
      </c>
      <c r="J8" s="20">
        <v>3</v>
      </c>
      <c r="K8" s="9">
        <v>2</v>
      </c>
      <c r="L8" s="27" t="s">
        <v>7</v>
      </c>
      <c r="M8" s="13"/>
      <c r="N8" s="13"/>
      <c r="O8" s="27" t="s">
        <v>7</v>
      </c>
      <c r="P8" s="13">
        <v>14</v>
      </c>
      <c r="Q8" s="13">
        <v>10</v>
      </c>
      <c r="R8" s="12">
        <v>1</v>
      </c>
      <c r="S8" s="13"/>
      <c r="T8" s="11"/>
      <c r="U8" s="14">
        <v>0</v>
      </c>
      <c r="V8" s="11">
        <v>1</v>
      </c>
      <c r="W8" s="24"/>
      <c r="X8" s="14">
        <v>1</v>
      </c>
      <c r="Y8" s="25">
        <v>12</v>
      </c>
      <c r="Z8" s="26">
        <f>[1]Poång!B5</f>
        <v>4.5</v>
      </c>
      <c r="AA8" s="23">
        <f ca="1">LOOKUP(A8,[1]Poång!$A$1:$A$16,[1]Poång!$C$1:$C$15)</f>
        <v>26.5</v>
      </c>
      <c r="AB8" s="23" t="s">
        <v>10</v>
      </c>
    </row>
    <row r="9" spans="1:28" ht="25.5" x14ac:dyDescent="0.35">
      <c r="A9" s="17">
        <v>6</v>
      </c>
      <c r="B9" s="18" t="str">
        <f>LOOKUP(A9,[1]Betallista!$A$2:$A$16,[1]Betallista!$B$2:$B$16)</f>
        <v>Anders Svensson</v>
      </c>
      <c r="C9" s="18" t="str">
        <f>LOOKUP(A9,[1]Betallista!$A$2:$A$16,[1]Betallista!$D$2:$D$16)</f>
        <v>SS Manhem</v>
      </c>
      <c r="D9" s="18">
        <f>LOOKUP(A9,[1]Betallista!$A$2:$A$16,[1]Betallista!$C$2:$C$16)</f>
        <v>1635</v>
      </c>
      <c r="E9" s="20"/>
      <c r="F9" s="19">
        <v>0</v>
      </c>
      <c r="G9" s="20">
        <v>5</v>
      </c>
      <c r="H9" s="20"/>
      <c r="I9" s="19">
        <v>0</v>
      </c>
      <c r="J9" s="20">
        <v>4</v>
      </c>
      <c r="K9" s="20"/>
      <c r="L9" s="10" t="s">
        <v>7</v>
      </c>
      <c r="M9" s="11">
        <v>8</v>
      </c>
      <c r="N9" s="11"/>
      <c r="O9" s="10">
        <v>1</v>
      </c>
      <c r="P9" s="11" t="s">
        <v>11</v>
      </c>
      <c r="Q9" s="13">
        <v>15</v>
      </c>
      <c r="R9" s="12">
        <v>1</v>
      </c>
      <c r="S9" s="13"/>
      <c r="T9" s="13">
        <v>12</v>
      </c>
      <c r="U9" s="12" t="s">
        <v>7</v>
      </c>
      <c r="V9" s="13"/>
      <c r="W9" s="29">
        <v>9</v>
      </c>
      <c r="X9" s="12">
        <v>1</v>
      </c>
      <c r="Y9" s="30"/>
      <c r="Z9" s="26">
        <f>[1]Poång!B6</f>
        <v>4</v>
      </c>
      <c r="AA9" s="23">
        <f ca="1">LOOKUP(A9,[1]Poång!$A$1:$A$16,[1]Poång!$C$1:$C$15)</f>
        <v>18.5</v>
      </c>
      <c r="AB9" s="23">
        <v>8</v>
      </c>
    </row>
    <row r="10" spans="1:28" ht="25.5" x14ac:dyDescent="0.35">
      <c r="A10" s="17">
        <v>7</v>
      </c>
      <c r="B10" s="18" t="str">
        <f>LOOKUP(A10,[1]Betallista!$A$2:$A$16,[1]Betallista!$B$2:$B$16)</f>
        <v>David Arvidsson</v>
      </c>
      <c r="C10" s="18" t="str">
        <f>LOOKUP(A10,[1]Betallista!$A$2:$A$16,[1]Betallista!$D$2:$D$16)</f>
        <v>Stenungsunds SK</v>
      </c>
      <c r="D10" s="18">
        <f>LOOKUP(A10,[1]Betallista!$A$2:$A$16,[1]Betallista!$C$2:$C$16)</f>
        <v>1495</v>
      </c>
      <c r="E10" s="9">
        <v>8</v>
      </c>
      <c r="F10" s="8" t="s">
        <v>7</v>
      </c>
      <c r="G10" s="9"/>
      <c r="H10" s="20"/>
      <c r="I10" s="19">
        <v>0</v>
      </c>
      <c r="J10" s="20">
        <v>1</v>
      </c>
      <c r="K10" s="20"/>
      <c r="L10" s="10">
        <v>0</v>
      </c>
      <c r="M10" s="11">
        <v>13</v>
      </c>
      <c r="N10" s="11">
        <v>9</v>
      </c>
      <c r="O10" s="10">
        <v>0</v>
      </c>
      <c r="P10" s="11"/>
      <c r="Q10" s="11"/>
      <c r="R10" s="14">
        <v>1</v>
      </c>
      <c r="S10" s="11" t="s">
        <v>11</v>
      </c>
      <c r="T10" s="11"/>
      <c r="U10" s="14">
        <v>0</v>
      </c>
      <c r="V10" s="11">
        <v>4</v>
      </c>
      <c r="W10" s="24"/>
      <c r="X10" s="10" t="s">
        <v>7</v>
      </c>
      <c r="Y10" s="25">
        <v>15</v>
      </c>
      <c r="Z10" s="26">
        <f>[1]Poång!B7</f>
        <v>2</v>
      </c>
      <c r="AA10" s="23">
        <f ca="1">LOOKUP(A10,[1]Poång!$A$1:$A$16,[1]Poång!$C$1:$C$15)</f>
        <v>21</v>
      </c>
      <c r="AB10" s="23">
        <v>14</v>
      </c>
    </row>
    <row r="11" spans="1:28" ht="25.5" x14ac:dyDescent="0.35">
      <c r="A11" s="17">
        <v>8</v>
      </c>
      <c r="B11" s="18" t="str">
        <f>LOOKUP(A11,[1]Betallista!$A$2:$A$16,[1]Betallista!$B$2:$B$16)</f>
        <v>Bo-Göran Mellbin</v>
      </c>
      <c r="C11" s="18" t="str">
        <f>LOOKUP(A11,[1]Betallista!$A$2:$A$16,[1]Betallista!$D$2:$D$16)</f>
        <v>SS Manhem</v>
      </c>
      <c r="D11" s="18">
        <f>LOOKUP(A11,[1]Betallista!$A$2:$A$16,[1]Betallista!$C$2:$C$16)</f>
        <v>1601</v>
      </c>
      <c r="E11" s="20">
        <f ca="1">LOOKUP(A11,[1]Betallista!A8:A23,[1]Monradkort!B12)</f>
        <v>0</v>
      </c>
      <c r="F11" s="19" t="s">
        <v>7</v>
      </c>
      <c r="G11" s="20">
        <v>7</v>
      </c>
      <c r="H11" s="20"/>
      <c r="I11" s="31">
        <v>0</v>
      </c>
      <c r="J11" s="20">
        <v>2</v>
      </c>
      <c r="K11" s="9">
        <v>6</v>
      </c>
      <c r="L11" s="27" t="s">
        <v>7</v>
      </c>
      <c r="M11" s="13"/>
      <c r="N11" s="13">
        <v>4</v>
      </c>
      <c r="O11" s="27" t="s">
        <v>7</v>
      </c>
      <c r="P11" s="13"/>
      <c r="Q11" s="13">
        <v>3</v>
      </c>
      <c r="R11" s="12">
        <v>0</v>
      </c>
      <c r="S11" s="13"/>
      <c r="T11" s="11"/>
      <c r="U11" s="14"/>
      <c r="V11" s="11"/>
      <c r="W11" s="24"/>
      <c r="X11" s="14"/>
      <c r="Y11" s="25"/>
      <c r="Z11" s="26">
        <f>[1]Poång!B8</f>
        <v>1.5</v>
      </c>
      <c r="AA11" s="23">
        <f ca="1">LOOKUP(A11,[1]Poång!$A$1:$A$16,[1]Poång!$C$1:$C$15)</f>
        <v>16</v>
      </c>
      <c r="AB11" s="23"/>
    </row>
    <row r="12" spans="1:28" ht="25.5" x14ac:dyDescent="0.35">
      <c r="A12" s="17">
        <v>9</v>
      </c>
      <c r="B12" s="18" t="str">
        <f>LOOKUP(A12,[1]Betallista!$A$2:$A$16,[1]Betallista!$B$2:$B$16)</f>
        <v>Niklas Hultgren</v>
      </c>
      <c r="C12" s="18" t="str">
        <f>LOOKUP(A12,[1]Betallista!$A$2:$A$16,[1]Betallista!$D$2:$D$16)</f>
        <v>Borås Fristads SK</v>
      </c>
      <c r="D12" s="18">
        <f>LOOKUP(A12,[1]Betallista!$A$2:$A$16,[1]Betallista!$C$2:$C$16)</f>
        <v>1600</v>
      </c>
      <c r="E12" s="9">
        <v>10</v>
      </c>
      <c r="F12" s="8">
        <v>0</v>
      </c>
      <c r="G12" s="9"/>
      <c r="H12" s="9">
        <v>11</v>
      </c>
      <c r="I12" s="8">
        <v>0</v>
      </c>
      <c r="J12" s="9"/>
      <c r="K12" s="20"/>
      <c r="L12" s="10">
        <v>1</v>
      </c>
      <c r="M12" s="11" t="s">
        <v>11</v>
      </c>
      <c r="N12" s="11"/>
      <c r="O12" s="10">
        <v>1</v>
      </c>
      <c r="P12" s="11">
        <v>7</v>
      </c>
      <c r="Q12" s="13">
        <v>4</v>
      </c>
      <c r="R12" s="12">
        <v>0</v>
      </c>
      <c r="S12" s="13"/>
      <c r="T12" s="11"/>
      <c r="U12" s="14">
        <v>0</v>
      </c>
      <c r="V12" s="11">
        <v>15</v>
      </c>
      <c r="W12" s="24"/>
      <c r="X12" s="14">
        <v>0</v>
      </c>
      <c r="Y12" s="25">
        <v>6</v>
      </c>
      <c r="Z12" s="26">
        <f>[1]Poång!B9</f>
        <v>2</v>
      </c>
      <c r="AA12" s="23">
        <f ca="1">LOOKUP(A12,[1]Poång!$A$1:$A$16,[1]Poång!$C$1:$C$15)</f>
        <v>19.5</v>
      </c>
      <c r="AB12" s="23">
        <v>13</v>
      </c>
    </row>
    <row r="13" spans="1:28" ht="25.5" x14ac:dyDescent="0.35">
      <c r="A13" s="17">
        <v>10</v>
      </c>
      <c r="B13" s="18" t="str">
        <f>LOOKUP(A13,[1]Betallista!$A$2:$A$16,[1]Betallista!$B$2:$B$16)</f>
        <v>Jesus Cebada</v>
      </c>
      <c r="C13" s="18" t="str">
        <f>LOOKUP(A13,[1]Betallista!$A$2:$A$16,[1]Betallista!$D$2:$D$16)</f>
        <v>SS Manhem</v>
      </c>
      <c r="D13" s="18">
        <f>LOOKUP(A13,[1]Betallista!$A$2:$A$16,[1]Betallista!$C$2:$C$16)</f>
        <v>2064</v>
      </c>
      <c r="E13" s="20"/>
      <c r="F13" s="19">
        <v>1</v>
      </c>
      <c r="G13" s="20">
        <v>9</v>
      </c>
      <c r="H13" s="9">
        <v>12</v>
      </c>
      <c r="I13" s="8">
        <v>1</v>
      </c>
      <c r="J13" s="9"/>
      <c r="K13" s="9">
        <v>14</v>
      </c>
      <c r="L13" s="27" t="s">
        <v>7</v>
      </c>
      <c r="M13" s="13"/>
      <c r="N13" s="13">
        <v>1</v>
      </c>
      <c r="O13" s="27">
        <v>0</v>
      </c>
      <c r="P13" s="13"/>
      <c r="Q13" s="11"/>
      <c r="R13" s="14">
        <v>0</v>
      </c>
      <c r="S13" s="11">
        <v>5</v>
      </c>
      <c r="T13" s="11"/>
      <c r="U13" s="14">
        <v>0</v>
      </c>
      <c r="V13" s="11">
        <v>11</v>
      </c>
      <c r="W13" s="24"/>
      <c r="X13" s="14">
        <v>0</v>
      </c>
      <c r="Y13" s="25">
        <v>4</v>
      </c>
      <c r="Z13" s="26">
        <f>[1]Poång!B10</f>
        <v>2.5</v>
      </c>
      <c r="AA13" s="23">
        <f ca="1">LOOKUP(A13,[1]Poång!$A$1:$A$16,[1]Poång!$C$1:$C$15)</f>
        <v>28</v>
      </c>
      <c r="AB13" s="23">
        <v>11</v>
      </c>
    </row>
    <row r="14" spans="1:28" ht="25.5" x14ac:dyDescent="0.35">
      <c r="A14" s="17">
        <v>11</v>
      </c>
      <c r="B14" s="18" t="str">
        <f>LOOKUP(A14,[1]Betallista!$A$2:$A$16,[1]Betallista!$B$2:$B$16)</f>
        <v>Lars Hägglund</v>
      </c>
      <c r="C14" s="18" t="str">
        <f>LOOKUP(A14,[1]Betallista!$A$2:$A$16,[1]Betallista!$D$2:$D$16)</f>
        <v>Borås Fristads SK</v>
      </c>
      <c r="D14" s="18">
        <f>LOOKUP(A14,[1]Betallista!$A$2:$A$16,[1]Betallista!$C$2:$C$16)</f>
        <v>1832</v>
      </c>
      <c r="E14" s="9">
        <v>12</v>
      </c>
      <c r="F14" s="8">
        <v>0</v>
      </c>
      <c r="G14" s="9"/>
      <c r="H14" s="20"/>
      <c r="I14" s="19">
        <v>1</v>
      </c>
      <c r="J14" s="20">
        <v>9</v>
      </c>
      <c r="K14" s="20"/>
      <c r="L14" s="10">
        <v>1</v>
      </c>
      <c r="M14" s="11">
        <v>4</v>
      </c>
      <c r="N14" s="13">
        <v>13</v>
      </c>
      <c r="O14" s="27" t="s">
        <v>7</v>
      </c>
      <c r="P14" s="13"/>
      <c r="Q14" s="11"/>
      <c r="R14" s="14" t="s">
        <v>7</v>
      </c>
      <c r="S14" s="11">
        <v>2</v>
      </c>
      <c r="T14" s="13">
        <v>10</v>
      </c>
      <c r="U14" s="12">
        <v>1</v>
      </c>
      <c r="V14" s="13"/>
      <c r="W14" s="29">
        <v>1</v>
      </c>
      <c r="X14" s="12">
        <v>0</v>
      </c>
      <c r="Y14" s="30"/>
      <c r="Z14" s="26">
        <f>[1]Poång!B11</f>
        <v>4</v>
      </c>
      <c r="AA14" s="23">
        <f ca="1">LOOKUP(A14,[1]Poång!$A$1:$A$16,[1]Poång!$C$1:$C$15)</f>
        <v>25</v>
      </c>
      <c r="AB14" s="23"/>
    </row>
    <row r="15" spans="1:28" ht="25.5" x14ac:dyDescent="0.35">
      <c r="A15" s="17">
        <v>12</v>
      </c>
      <c r="B15" s="18" t="str">
        <f>LOOKUP(A15,[1]Betallista!$A$2:$A$16,[1]Betallista!$B$2:$B$16)</f>
        <v>Leonardo Aira</v>
      </c>
      <c r="C15" s="18" t="str">
        <f>LOOKUP(A15,[1]Betallista!$A$2:$A$16,[1]Betallista!$D$2:$D$16)</f>
        <v>SS Manhem</v>
      </c>
      <c r="D15" s="18">
        <f>LOOKUP(A15,[1]Betallista!$A$2:$A$16,[1]Betallista!$C$2:$C$16)</f>
        <v>1676</v>
      </c>
      <c r="E15" s="20"/>
      <c r="F15" s="19">
        <v>1</v>
      </c>
      <c r="G15" s="20">
        <v>11</v>
      </c>
      <c r="H15" s="20"/>
      <c r="I15" s="19">
        <v>0</v>
      </c>
      <c r="J15" s="20">
        <v>10</v>
      </c>
      <c r="K15" s="9">
        <v>15</v>
      </c>
      <c r="L15" s="27">
        <v>1</v>
      </c>
      <c r="M15" s="13"/>
      <c r="N15" s="11"/>
      <c r="O15" s="10" t="s">
        <v>7</v>
      </c>
      <c r="P15" s="11">
        <v>2</v>
      </c>
      <c r="Q15" s="13">
        <v>13</v>
      </c>
      <c r="R15" s="12" t="s">
        <v>7</v>
      </c>
      <c r="S15" s="13"/>
      <c r="T15" s="11"/>
      <c r="U15" s="14" t="s">
        <v>7</v>
      </c>
      <c r="V15" s="11">
        <v>6</v>
      </c>
      <c r="W15" s="29">
        <v>5</v>
      </c>
      <c r="X15" s="12">
        <v>0</v>
      </c>
      <c r="Y15" s="30"/>
      <c r="Z15" s="26">
        <f>[1]Poång!B12</f>
        <v>3.5</v>
      </c>
      <c r="AA15" s="23">
        <f ca="1">LOOKUP(A15,[1]Poång!$A$1:$A$16,[1]Poång!$C$1:$C$15)</f>
        <v>24</v>
      </c>
      <c r="AB15" s="23">
        <v>10</v>
      </c>
    </row>
    <row r="16" spans="1:28" ht="25.5" x14ac:dyDescent="0.35">
      <c r="A16" s="17">
        <v>13</v>
      </c>
      <c r="B16" s="18" t="str">
        <f>LOOKUP(A16,[1]Betallista!$A$2:$A$16,[1]Betallista!$B$2:$B$16)</f>
        <v>Rune Torstensson</v>
      </c>
      <c r="C16" s="18" t="str">
        <f>LOOKUP(A16,[1]Betallista!$A$2:$A$16,[1]Betallista!$D$2:$D$16)</f>
        <v>SK Kamraterna</v>
      </c>
      <c r="D16" s="18">
        <f>LOOKUP(A16,[1]Betallista!$A$2:$A$16,[1]Betallista!$C$2:$C$16)</f>
        <v>1728</v>
      </c>
      <c r="E16" s="9">
        <v>14</v>
      </c>
      <c r="F16" s="8">
        <v>0</v>
      </c>
      <c r="G16" s="9"/>
      <c r="H16" s="20"/>
      <c r="I16" s="19">
        <v>1</v>
      </c>
      <c r="J16" s="20" t="s">
        <v>11</v>
      </c>
      <c r="K16" s="9">
        <v>7</v>
      </c>
      <c r="L16" s="27">
        <v>1</v>
      </c>
      <c r="M16" s="13"/>
      <c r="N16" s="11"/>
      <c r="O16" s="10" t="s">
        <v>7</v>
      </c>
      <c r="P16" s="11">
        <v>11</v>
      </c>
      <c r="Q16" s="11"/>
      <c r="R16" s="14" t="s">
        <v>7</v>
      </c>
      <c r="S16" s="11">
        <v>12</v>
      </c>
      <c r="T16" s="13">
        <v>2</v>
      </c>
      <c r="U16" s="12">
        <v>0</v>
      </c>
      <c r="V16" s="13"/>
      <c r="W16" s="24"/>
      <c r="X16" s="14">
        <v>1</v>
      </c>
      <c r="Y16" s="25">
        <v>3</v>
      </c>
      <c r="Z16" s="26">
        <f>[1]Poång!B13</f>
        <v>4</v>
      </c>
      <c r="AA16" s="23">
        <f ca="1">LOOKUP(A16,[1]Poång!$A$1:$A$16,[1]Poång!$C$1:$C$15)</f>
        <v>22</v>
      </c>
      <c r="AB16" s="23">
        <v>67</v>
      </c>
    </row>
    <row r="17" spans="1:28" ht="25.5" x14ac:dyDescent="0.35">
      <c r="A17" s="17">
        <v>14</v>
      </c>
      <c r="B17" s="18" t="str">
        <f>LOOKUP(A17,[1]Betallista!$A$2:$A$16,[1]Betallista!$B$2:$B$16)</f>
        <v>Sven Svensson</v>
      </c>
      <c r="C17" s="18" t="str">
        <f>LOOKUP(A17,[1]Betallista!$A$2:$A$16,[1]Betallista!$D$2:$D$16)</f>
        <v>Borås Fristads SK</v>
      </c>
      <c r="D17" s="18">
        <f>LOOKUP(A17,[1]Betallista!$A$2:$A$16,[1]Betallista!$C$2:$C$16)</f>
        <v>2211</v>
      </c>
      <c r="E17" s="20"/>
      <c r="F17" s="19">
        <v>1</v>
      </c>
      <c r="G17" s="20">
        <v>13</v>
      </c>
      <c r="H17" s="9">
        <v>15</v>
      </c>
      <c r="I17" s="8">
        <v>1</v>
      </c>
      <c r="J17" s="9"/>
      <c r="K17" s="20"/>
      <c r="L17" s="10" t="s">
        <v>7</v>
      </c>
      <c r="M17" s="11">
        <v>10</v>
      </c>
      <c r="N17" s="15">
        <v>5</v>
      </c>
      <c r="O17" s="16" t="s">
        <v>7</v>
      </c>
      <c r="P17" s="15"/>
      <c r="Q17" s="11"/>
      <c r="R17" s="14">
        <v>0</v>
      </c>
      <c r="S17" s="11">
        <v>1</v>
      </c>
      <c r="T17" s="13">
        <v>3</v>
      </c>
      <c r="U17" s="12">
        <v>1</v>
      </c>
      <c r="V17" s="13"/>
      <c r="W17" s="29">
        <v>2</v>
      </c>
      <c r="X17" s="12">
        <v>1</v>
      </c>
      <c r="Y17" s="30"/>
      <c r="Z17" s="26">
        <f>[1]Poång!B14</f>
        <v>5</v>
      </c>
      <c r="AA17" s="23">
        <f ca="1">LOOKUP(A17,[1]Poång!$A$1:$A$16,[1]Poång!$C$1:$C$15)</f>
        <v>25</v>
      </c>
      <c r="AB17" s="23" t="s">
        <v>12</v>
      </c>
    </row>
    <row r="18" spans="1:28" ht="25.5" x14ac:dyDescent="0.35">
      <c r="A18" s="17">
        <v>15</v>
      </c>
      <c r="B18" s="18" t="str">
        <f>LOOKUP(A18,[1]Betallista!$A$2:$A$16,[1]Betallista!$B$2:$B$16)</f>
        <v>Tiam Safdari</v>
      </c>
      <c r="C18" s="18" t="str">
        <f>LOOKUP(A18,[1]Betallista!$A$2:$A$16,[1]Betallista!$D$2:$D$16)</f>
        <v>SS Manhem</v>
      </c>
      <c r="D18" s="18">
        <f>LOOKUP(A18,[1]Betallista!$A$2:$A$16,[1]Betallista!$C$2:$C$16)</f>
        <v>1110</v>
      </c>
      <c r="E18" s="20"/>
      <c r="F18" s="19">
        <v>1</v>
      </c>
      <c r="G18" s="20" t="s">
        <v>11</v>
      </c>
      <c r="H18" s="20"/>
      <c r="I18" s="19">
        <v>0</v>
      </c>
      <c r="J18" s="20">
        <v>14</v>
      </c>
      <c r="K18" s="20"/>
      <c r="L18" s="10">
        <v>0</v>
      </c>
      <c r="M18" s="11">
        <v>12</v>
      </c>
      <c r="N18" s="11">
        <v>3</v>
      </c>
      <c r="O18" s="10">
        <v>0</v>
      </c>
      <c r="P18" s="11"/>
      <c r="Q18" s="11"/>
      <c r="R18" s="14">
        <v>0</v>
      </c>
      <c r="S18" s="11">
        <v>6</v>
      </c>
      <c r="T18" s="13">
        <v>9</v>
      </c>
      <c r="U18" s="12">
        <v>1</v>
      </c>
      <c r="V18" s="13"/>
      <c r="W18" s="29">
        <v>7</v>
      </c>
      <c r="X18" s="27" t="s">
        <v>7</v>
      </c>
      <c r="Y18" s="30"/>
      <c r="Z18" s="26">
        <f>[1]Poång!B15</f>
        <v>2.5</v>
      </c>
      <c r="AA18" s="23">
        <f ca="1">LOOKUP(A18,[1]Poång!$A$1:$A$16,[1]Poång!$C$1:$C$15)</f>
        <v>20</v>
      </c>
      <c r="AB18" s="23">
        <v>12</v>
      </c>
    </row>
  </sheetData>
  <mergeCells count="1">
    <mergeCell ref="A2:A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ssmanhem</dc:creator>
  <cp:lastModifiedBy>ssmanhem</cp:lastModifiedBy>
  <dcterms:created xsi:type="dcterms:W3CDTF">2013-10-20T21:30:57Z</dcterms:created>
  <dcterms:modified xsi:type="dcterms:W3CDTF">2013-10-20T21:37:14Z</dcterms:modified>
</cp:coreProperties>
</file>